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PLANEJAMENTO E ENGENHARIA\02 - CONVÊNIOS\CAIXA- VICINAIS\SPS-040 - VALTER RONCAGLIA\2ª Licitação\"/>
    </mc:Choice>
  </mc:AlternateContent>
  <xr:revisionPtr revIDLastSave="0" documentId="13_ncr:1_{C37D0A58-12A0-4C5C-96E7-0A09AECF7E09}" xr6:coauthVersionLast="47" xr6:coauthVersionMax="47" xr10:uidLastSave="{00000000-0000-0000-0000-000000000000}"/>
  <bookViews>
    <workbookView xWindow="-120" yWindow="-120" windowWidth="29040" windowHeight="15720" xr2:uid="{AA302DFA-6733-40DB-BE63-C3698924642A}"/>
  </bookViews>
  <sheets>
    <sheet name="Planilha1" sheetId="1" r:id="rId1"/>
  </sheets>
  <externalReferences>
    <externalReference r:id="rId2"/>
    <externalReference r:id="rId3"/>
  </externalReferences>
  <definedNames>
    <definedName name="ACOMPANHAMENTO" hidden="1">[1]MENU!$J$4</definedName>
    <definedName name="CRONO.MaxParc" hidden="1">[2]CRONO!$G1048576+[2]CRONO!A1</definedName>
    <definedName name="Import.Apelido" hidden="1">[2]DADOS!$F$16</definedName>
    <definedName name="Import.CR" hidden="1">[2]DADOS!$F$7</definedName>
    <definedName name="Import.DescLote" hidden="1">[2]DADOS!$F$17</definedName>
    <definedName name="Import.empresa" hidden="1">[2]DADOS!$F$38</definedName>
    <definedName name="Import.TransfereGOV" hidden="1">[2]DADOS!$F$8</definedName>
    <definedName name="QCI.ExisteManual" hidden="1">(COUNTIF([2]QCI!$B$13:$B$15,"Manual")+COUNTIF([2]QCI!$B$13:$B$15,"SemiAuto"))&gt;0</definedName>
    <definedName name="TIPOORCAMENTO" hidden="1">IF(VALUE([2]MENU!$O$3)=2,"Licitado","Proposto")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J5" i="1"/>
  <c r="H5" i="1"/>
  <c r="J4" i="1"/>
  <c r="E5" i="1"/>
</calcChain>
</file>

<file path=xl/sharedStrings.xml><?xml version="1.0" encoding="utf-8"?>
<sst xmlns="http://schemas.openxmlformats.org/spreadsheetml/2006/main" count="60" uniqueCount="46">
  <si>
    <t>Item</t>
  </si>
  <si>
    <t>Descrição</t>
  </si>
  <si>
    <t>1.</t>
  </si>
  <si>
    <t>PAVIMENTAÇÃO E RECAPEAMENTO NA ESTRADA SPS-040</t>
  </si>
  <si>
    <t>Parcelas:</t>
  </si>
  <si>
    <t>% Período:</t>
  </si>
  <si>
    <t>1.1.</t>
  </si>
  <si>
    <t>PLACA DE OBRA - Convênio</t>
  </si>
  <si>
    <t>1.2.</t>
  </si>
  <si>
    <t>PAVIMENTAÇÃO - Convênio</t>
  </si>
  <si>
    <t>1.3.</t>
  </si>
  <si>
    <t>SINALIZAÇÃO VIÁRIA - Convênio</t>
  </si>
  <si>
    <t>1.4.</t>
  </si>
  <si>
    <t>PAVIMENTAÇÃO - Recursos próprios</t>
  </si>
  <si>
    <t>1.5.</t>
  </si>
  <si>
    <t>RECAPEAMENTO - Recursos próprios</t>
  </si>
  <si>
    <t>1.6.</t>
  </si>
  <si>
    <t>SINALIZAÇÃO VIÁRIA - Recursos Próprios</t>
  </si>
  <si>
    <t>Período:</t>
  </si>
  <si>
    <t>Acumulado:</t>
  </si>
  <si>
    <t>%:</t>
  </si>
  <si>
    <t>Repasse:</t>
  </si>
  <si>
    <t>Contrapartida:</t>
  </si>
  <si>
    <t>Outros:</t>
  </si>
  <si>
    <t>Investimento:</t>
  </si>
  <si>
    <t>Nº OPERAÇÃO</t>
  </si>
  <si>
    <t>Nº TGOV</t>
  </si>
  <si>
    <t>PROPONENTE TOMADOR</t>
  </si>
  <si>
    <t>APELIDO EMPREENDIMENTO</t>
  </si>
  <si>
    <t>PREFEITURA MUNICIPAL DE SANTO ANTÔNIO DE POSSE</t>
  </si>
  <si>
    <t>CRONOGRAMA FÍSICO- FINANCEIRO</t>
  </si>
  <si>
    <t>PREFEITURA MUNICIPAL DE SANTO ANTÔNIO DE POSSE - Estado de São Paulo</t>
  </si>
  <si>
    <t>Valor (R$) COM 19,60% de BDI</t>
  </si>
  <si>
    <t xml:space="preserve">
 OBRA: PAVIMENTAÇÃO E RECAPEAMENTO NA ESTRADA MUNICIPAL SPS-040 E RUA VALTER RONCAGLIA
LOCAL: Rua Valter Roncaglia\SPS-040, Bairro Monte Belo, Santo Antônio de Posse/SP</t>
  </si>
  <si>
    <t>Mês</t>
  </si>
  <si>
    <t>AUTOR DA PLANILHA E CRONOGRAMA - CREA 5069194055</t>
  </si>
  <si>
    <t>_____________________________________________________</t>
  </si>
  <si>
    <t>LEONARDO DA SILVA GRANZIERA</t>
  </si>
  <si>
    <t>ENGENHEIRO CIVIL</t>
  </si>
  <si>
    <t>Total com BDI de 19,60%:   
 R$ 491.889,45</t>
  </si>
  <si>
    <t>RONALDO APARECIDO FERREIRA</t>
  </si>
  <si>
    <t>SECRETÁRIO DE DESENVOLVIMENTO URBANO</t>
  </si>
  <si>
    <t>_______________________________</t>
  </si>
  <si>
    <t>JOSÉ RICARDO CORTEZ</t>
  </si>
  <si>
    <t>PREFEITO MUNICIPAL</t>
  </si>
  <si>
    <t>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</si>
</sst>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\."/>
    <numFmt numFmtId="165" formatCode="_-* #,##0.00_-;\-* #,##0.00_-;_-* \-??_-;_-@_-"/>
    <numFmt numFmtId="166" formatCode="_(\ #,##0.00_);_(&quot; (&quot;#,##0.00\);_(&quot; -&quot;??_);_(@_)"/>
    <numFmt numFmtId="167" formatCode="_(\ #,##0_);_(&quot; (&quot;#,##0\);_(&quot; 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indexed="44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lightUp">
        <fgColor indexed="22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55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55"/>
      </bottom>
      <diagonal/>
    </border>
    <border>
      <left style="thin">
        <color indexed="8"/>
      </left>
      <right style="hair">
        <color indexed="8"/>
      </right>
      <top style="hair">
        <color indexed="55"/>
      </top>
      <bottom/>
      <diagonal/>
    </border>
    <border>
      <left style="hair">
        <color indexed="8"/>
      </left>
      <right style="hair">
        <color indexed="8"/>
      </right>
      <top style="hair">
        <color indexed="55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thin">
        <color indexed="8"/>
      </top>
      <bottom style="hair">
        <color indexed="55"/>
      </bottom>
      <diagonal/>
    </border>
    <border>
      <left style="hair">
        <color indexed="8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5" fontId="5" fillId="0" borderId="0" applyFill="0" applyBorder="0" applyAlignment="0" applyProtection="0"/>
    <xf numFmtId="9" fontId="5" fillId="0" borderId="0" applyFill="0" applyBorder="0" applyAlignment="0" applyProtection="0"/>
  </cellStyleXfs>
  <cellXfs count="101">
    <xf numFmtId="0" fontId="0" fillId="0" borderId="0" xfId="0"/>
    <xf numFmtId="10" fontId="7" fillId="0" borderId="3" xfId="6" applyNumberFormat="1" applyFont="1" applyFill="1" applyBorder="1" applyAlignment="1" applyProtection="1">
      <alignment horizontal="center"/>
    </xf>
    <xf numFmtId="10" fontId="7" fillId="0" borderId="4" xfId="6" applyNumberFormat="1" applyFont="1" applyFill="1" applyBorder="1" applyAlignment="1" applyProtection="1">
      <alignment horizontal="center"/>
    </xf>
    <xf numFmtId="10" fontId="8" fillId="0" borderId="5" xfId="6" applyNumberFormat="1" applyFont="1" applyFill="1" applyBorder="1" applyAlignment="1" applyProtection="1">
      <alignment horizontal="center"/>
      <protection locked="0"/>
    </xf>
    <xf numFmtId="10" fontId="8" fillId="0" borderId="6" xfId="6" applyNumberFormat="1" applyFont="1" applyFill="1" applyBorder="1" applyAlignment="1" applyProtection="1">
      <alignment horizontal="center"/>
      <protection locked="0"/>
    </xf>
    <xf numFmtId="0" fontId="4" fillId="0" borderId="0" xfId="4" applyFont="1"/>
    <xf numFmtId="10" fontId="7" fillId="0" borderId="11" xfId="6" applyNumberFormat="1" applyFont="1" applyFill="1" applyBorder="1" applyAlignment="1" applyProtection="1">
      <alignment horizontal="center"/>
    </xf>
    <xf numFmtId="10" fontId="7" fillId="0" borderId="12" xfId="6" applyNumberFormat="1" applyFont="1" applyFill="1" applyBorder="1" applyAlignment="1" applyProtection="1">
      <alignment horizontal="center"/>
    </xf>
    <xf numFmtId="10" fontId="7" fillId="0" borderId="13" xfId="6" applyNumberFormat="1" applyFont="1" applyFill="1" applyBorder="1" applyAlignment="1" applyProtection="1">
      <alignment horizontal="center"/>
    </xf>
    <xf numFmtId="0" fontId="4" fillId="2" borderId="1" xfId="4" applyFont="1" applyFill="1" applyBorder="1"/>
    <xf numFmtId="0" fontId="0" fillId="0" borderId="17" xfId="0" applyBorder="1"/>
    <xf numFmtId="0" fontId="4" fillId="0" borderId="0" xfId="4" applyFont="1" applyAlignment="1">
      <alignment wrapText="1"/>
    </xf>
    <xf numFmtId="0" fontId="11" fillId="0" borderId="9" xfId="0" applyFont="1" applyBorder="1"/>
    <xf numFmtId="165" fontId="12" fillId="2" borderId="1" xfId="5" applyFont="1" applyFill="1" applyBorder="1" applyAlignment="1" applyProtection="1">
      <alignment horizontal="center"/>
    </xf>
    <xf numFmtId="0" fontId="11" fillId="3" borderId="9" xfId="0" applyFont="1" applyFill="1" applyBorder="1"/>
    <xf numFmtId="10" fontId="11" fillId="3" borderId="9" xfId="3" applyNumberFormat="1" applyFont="1" applyFill="1" applyBorder="1"/>
    <xf numFmtId="0" fontId="6" fillId="0" borderId="31" xfId="5" applyNumberFormat="1" applyFont="1" applyFill="1" applyBorder="1" applyAlignment="1" applyProtection="1">
      <alignment horizontal="left"/>
    </xf>
    <xf numFmtId="165" fontId="6" fillId="0" borderId="31" xfId="5" applyFont="1" applyFill="1" applyBorder="1" applyAlignment="1" applyProtection="1">
      <alignment horizontal="left"/>
    </xf>
    <xf numFmtId="0" fontId="11" fillId="0" borderId="31" xfId="0" applyFont="1" applyBorder="1"/>
    <xf numFmtId="0" fontId="11" fillId="0" borderId="0" xfId="0" applyFont="1"/>
    <xf numFmtId="0" fontId="0" fillId="0" borderId="26" xfId="0" applyBorder="1"/>
    <xf numFmtId="0" fontId="4" fillId="2" borderId="2" xfId="4" applyFont="1" applyFill="1" applyBorder="1"/>
    <xf numFmtId="0" fontId="4" fillId="2" borderId="0" xfId="4" applyFont="1" applyFill="1"/>
    <xf numFmtId="165" fontId="12" fillId="2" borderId="0" xfId="5" applyFont="1" applyFill="1" applyBorder="1" applyAlignment="1" applyProtection="1">
      <alignment horizontal="center"/>
    </xf>
    <xf numFmtId="0" fontId="0" fillId="0" borderId="24" xfId="0" applyBorder="1"/>
    <xf numFmtId="0" fontId="0" fillId="0" borderId="25" xfId="0" applyBorder="1"/>
    <xf numFmtId="0" fontId="0" fillId="0" borderId="33" xfId="0" applyBorder="1"/>
    <xf numFmtId="0" fontId="0" fillId="0" borderId="36" xfId="0" applyBorder="1"/>
    <xf numFmtId="0" fontId="4" fillId="0" borderId="36" xfId="4" applyFont="1" applyBorder="1" applyAlignment="1">
      <alignment wrapText="1"/>
    </xf>
    <xf numFmtId="166" fontId="0" fillId="0" borderId="36" xfId="0" applyNumberFormat="1" applyBorder="1"/>
    <xf numFmtId="0" fontId="15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0" fillId="0" borderId="34" xfId="0" applyBorder="1"/>
    <xf numFmtId="0" fontId="0" fillId="0" borderId="35" xfId="0" applyBorder="1"/>
    <xf numFmtId="0" fontId="10" fillId="0" borderId="35" xfId="0" applyFont="1" applyBorder="1"/>
    <xf numFmtId="0" fontId="0" fillId="0" borderId="37" xfId="0" applyBorder="1"/>
    <xf numFmtId="0" fontId="11" fillId="0" borderId="17" xfId="0" applyFont="1" applyBorder="1"/>
    <xf numFmtId="10" fontId="7" fillId="0" borderId="39" xfId="6" applyNumberFormat="1" applyFont="1" applyFill="1" applyBorder="1" applyAlignment="1" applyProtection="1">
      <alignment horizontal="center"/>
    </xf>
    <xf numFmtId="10" fontId="7" fillId="0" borderId="41" xfId="6" applyNumberFormat="1" applyFont="1" applyFill="1" applyBorder="1" applyAlignment="1" applyProtection="1">
      <alignment horizontal="center"/>
    </xf>
    <xf numFmtId="10" fontId="8" fillId="0" borderId="42" xfId="6" applyNumberFormat="1" applyFont="1" applyFill="1" applyBorder="1" applyAlignment="1" applyProtection="1">
      <alignment horizontal="center"/>
      <protection locked="0"/>
    </xf>
    <xf numFmtId="0" fontId="4" fillId="2" borderId="44" xfId="4" applyFont="1" applyFill="1" applyBorder="1"/>
    <xf numFmtId="0" fontId="4" fillId="2" borderId="23" xfId="4" applyFont="1" applyFill="1" applyBorder="1"/>
    <xf numFmtId="0" fontId="11" fillId="0" borderId="18" xfId="0" applyFont="1" applyBorder="1"/>
    <xf numFmtId="0" fontId="11" fillId="0" borderId="19" xfId="0" applyFont="1" applyBorder="1"/>
    <xf numFmtId="0" fontId="4" fillId="0" borderId="32" xfId="4" applyFont="1" applyBorder="1" applyAlignment="1">
      <alignment vertical="center"/>
    </xf>
    <xf numFmtId="44" fontId="11" fillId="3" borderId="9" xfId="2" applyFont="1" applyFill="1" applyBorder="1"/>
    <xf numFmtId="44" fontId="11" fillId="0" borderId="9" xfId="2" applyFont="1" applyBorder="1"/>
    <xf numFmtId="44" fontId="11" fillId="0" borderId="9" xfId="2" applyFont="1" applyBorder="1" applyAlignment="1">
      <alignment horizontal="center"/>
    </xf>
    <xf numFmtId="44" fontId="13" fillId="3" borderId="9" xfId="2" applyFont="1" applyFill="1" applyBorder="1"/>
    <xf numFmtId="167" fontId="6" fillId="0" borderId="14" xfId="1" applyNumberFormat="1" applyFont="1" applyFill="1" applyBorder="1" applyAlignment="1" applyProtection="1">
      <alignment horizontal="center" vertical="center"/>
    </xf>
    <xf numFmtId="0" fontId="3" fillId="0" borderId="14" xfId="4" applyFont="1" applyBorder="1" applyAlignment="1">
      <alignment horizontal="center" vertical="center"/>
    </xf>
    <xf numFmtId="0" fontId="16" fillId="0" borderId="3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14" fillId="3" borderId="16" xfId="0" applyFont="1" applyFill="1" applyBorder="1" applyAlignment="1">
      <alignment horizontal="center"/>
    </xf>
    <xf numFmtId="0" fontId="14" fillId="3" borderId="20" xfId="0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30" xfId="0" applyFont="1" applyBorder="1" applyAlignment="1">
      <alignment horizontal="left" wrapText="1"/>
    </xf>
    <xf numFmtId="164" fontId="4" fillId="0" borderId="40" xfId="4" applyNumberFormat="1" applyFont="1" applyBorder="1" applyAlignment="1">
      <alignment horizontal="center"/>
    </xf>
    <xf numFmtId="164" fontId="4" fillId="0" borderId="38" xfId="4" applyNumberFormat="1" applyFont="1" applyBorder="1" applyAlignment="1">
      <alignment horizontal="center"/>
    </xf>
    <xf numFmtId="0" fontId="11" fillId="0" borderId="32" xfId="0" applyFont="1" applyBorder="1" applyAlignment="1">
      <alignment horizontal="center" vertical="center" wrapText="1"/>
    </xf>
    <xf numFmtId="0" fontId="4" fillId="0" borderId="30" xfId="4" applyFont="1" applyBorder="1" applyAlignment="1">
      <alignment horizontal="center" vertical="center" wrapText="1"/>
    </xf>
    <xf numFmtId="0" fontId="3" fillId="0" borderId="14" xfId="4" applyFont="1" applyBorder="1" applyAlignment="1">
      <alignment horizontal="center" vertical="center" wrapText="1"/>
    </xf>
    <xf numFmtId="0" fontId="3" fillId="0" borderId="9" xfId="4" applyFont="1" applyBorder="1" applyAlignment="1">
      <alignment horizontal="center" vertical="center" wrapText="1"/>
    </xf>
    <xf numFmtId="165" fontId="6" fillId="0" borderId="14" xfId="5" applyFont="1" applyFill="1" applyBorder="1" applyAlignment="1" applyProtection="1">
      <alignment horizontal="center" vertical="center" wrapText="1"/>
    </xf>
    <xf numFmtId="165" fontId="6" fillId="0" borderId="9" xfId="5" applyFont="1" applyFill="1" applyBorder="1" applyAlignment="1" applyProtection="1">
      <alignment horizontal="center" vertical="center" wrapText="1"/>
    </xf>
    <xf numFmtId="0" fontId="3" fillId="0" borderId="31" xfId="4" applyFont="1" applyBorder="1" applyAlignment="1">
      <alignment horizontal="center"/>
    </xf>
    <xf numFmtId="0" fontId="4" fillId="0" borderId="32" xfId="4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21" xfId="0" applyFont="1" applyBorder="1" applyAlignment="1">
      <alignment horizontal="center" wrapText="1"/>
    </xf>
    <xf numFmtId="164" fontId="4" fillId="0" borderId="17" xfId="4" applyNumberFormat="1" applyFont="1" applyBorder="1" applyAlignment="1">
      <alignment horizontal="center"/>
    </xf>
    <xf numFmtId="10" fontId="4" fillId="3" borderId="9" xfId="4" applyNumberFormat="1" applyFont="1" applyFill="1" applyBorder="1" applyAlignment="1">
      <alignment horizontal="center"/>
    </xf>
    <xf numFmtId="10" fontId="3" fillId="3" borderId="14" xfId="4" applyNumberFormat="1" applyFont="1" applyFill="1" applyBorder="1" applyAlignment="1">
      <alignment horizontal="center" wrapText="1"/>
    </xf>
    <xf numFmtId="10" fontId="3" fillId="3" borderId="9" xfId="4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166" fontId="12" fillId="0" borderId="7" xfId="1" applyNumberFormat="1" applyFont="1" applyFill="1" applyBorder="1" applyAlignment="1" applyProtection="1">
      <alignment horizontal="center" vertical="center"/>
    </xf>
    <xf numFmtId="166" fontId="12" fillId="0" borderId="10" xfId="1" applyNumberFormat="1" applyFont="1" applyFill="1" applyBorder="1" applyAlignment="1" applyProtection="1">
      <alignment horizontal="center" vertical="center"/>
    </xf>
    <xf numFmtId="0" fontId="13" fillId="0" borderId="45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23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21" xfId="0" applyFont="1" applyBorder="1" applyAlignment="1">
      <alignment horizontal="center" wrapText="1"/>
    </xf>
    <xf numFmtId="164" fontId="4" fillId="0" borderId="43" xfId="4" applyNumberFormat="1" applyFont="1" applyBorder="1" applyAlignment="1">
      <alignment horizontal="center"/>
    </xf>
    <xf numFmtId="0" fontId="3" fillId="0" borderId="31" xfId="4" applyFont="1" applyBorder="1" applyAlignment="1">
      <alignment horizontal="center" wrapText="1"/>
    </xf>
    <xf numFmtId="166" fontId="6" fillId="0" borderId="18" xfId="1" applyNumberFormat="1" applyFont="1" applyFill="1" applyBorder="1" applyAlignment="1" applyProtection="1">
      <alignment horizontal="center" vertical="center"/>
    </xf>
    <xf numFmtId="166" fontId="6" fillId="0" borderId="27" xfId="1" applyNumberFormat="1" applyFont="1" applyFill="1" applyBorder="1" applyAlignment="1" applyProtection="1">
      <alignment horizontal="center" vertical="center"/>
    </xf>
    <xf numFmtId="166" fontId="12" fillId="0" borderId="8" xfId="1" applyNumberFormat="1" applyFont="1" applyFill="1" applyBorder="1" applyAlignment="1" applyProtection="1">
      <alignment horizontal="center" vertical="center"/>
    </xf>
    <xf numFmtId="44" fontId="9" fillId="3" borderId="14" xfId="2" applyFont="1" applyFill="1" applyBorder="1" applyAlignment="1" applyProtection="1">
      <alignment horizontal="left" shrinkToFit="1"/>
    </xf>
    <xf numFmtId="44" fontId="9" fillId="3" borderId="9" xfId="2" applyFont="1" applyFill="1" applyBorder="1" applyAlignment="1" applyProtection="1">
      <alignment horizontal="left" shrinkToFit="1"/>
    </xf>
    <xf numFmtId="44" fontId="12" fillId="3" borderId="9" xfId="2" applyFont="1" applyFill="1" applyBorder="1" applyAlignment="1" applyProtection="1">
      <alignment horizontal="left" shrinkToFit="1"/>
    </xf>
  </cellXfs>
  <cellStyles count="7">
    <cellStyle name="Moeda" xfId="2" builtinId="4"/>
    <cellStyle name="Normal" xfId="0" builtinId="0"/>
    <cellStyle name="Normal 3" xfId="4" xr:uid="{80FCBC13-AAC2-4A09-8683-CE82BB07231A}"/>
    <cellStyle name="Porcentagem" xfId="3" builtinId="5"/>
    <cellStyle name="Porcentagem 2" xfId="6" xr:uid="{DCAF5B21-6627-48F1-90A1-3F574D2A9BB2}"/>
    <cellStyle name="Vírgula" xfId="1" builtinId="3"/>
    <cellStyle name="Vírgula 2" xfId="5" xr:uid="{518999F1-154F-4E3C-B0F9-38FB05AFA9C6}"/>
  </cellStyles>
  <dxfs count="11"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color theme="0"/>
      </font>
      <border>
        <left/>
        <right/>
      </border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2</xdr:row>
      <xdr:rowOff>209974</xdr:rowOff>
    </xdr:from>
    <xdr:to>
      <xdr:col>6</xdr:col>
      <xdr:colOff>819151</xdr:colOff>
      <xdr:row>2</xdr:row>
      <xdr:rowOff>595905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9EFF3AE-FB29-4B7D-BA84-AE27A4DAF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610024"/>
          <a:ext cx="1647826" cy="38593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28575</xdr:colOff>
      <xdr:row>2</xdr:row>
      <xdr:rowOff>76199</xdr:rowOff>
    </xdr:from>
    <xdr:to>
      <xdr:col>1</xdr:col>
      <xdr:colOff>714375</xdr:colOff>
      <xdr:row>2</xdr:row>
      <xdr:rowOff>802340</xdr:rowOff>
    </xdr:to>
    <xdr:pic>
      <xdr:nvPicPr>
        <xdr:cNvPr id="3" name="Picture 1" descr="Brasão Prefeitura Santo Antonio de Posse">
          <a:extLst>
            <a:ext uri="{FF2B5EF4-FFF2-40B4-BE49-F238E27FC236}">
              <a16:creationId xmlns:a16="http://schemas.microsoft.com/office/drawing/2014/main" id="{4F324FBC-1C66-4CA3-AF2E-C64E36C02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76249"/>
          <a:ext cx="685800" cy="726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_PLANEJAMENTO%20E%20ENGENHARIA\02%20-%20CONV&#202;NIOS\CAIXA-%20VICINAIS\SPS-040%20-%20VALTER%20RONCAGLIA\2&#170;%20Licita&#231;&#227;o\Planilha%20m&#250;ltipla%20OK\Planilha_M&#250;ltipla_v3.13.xlsm" TargetMode="External"/><Relationship Id="rId1" Type="http://schemas.openxmlformats.org/officeDocument/2006/relationships/externalLinkPath" Target="Planilha%20m&#250;ltipla%20OK/Planilha_M&#250;ltipla_v3.13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_PLANEJAMENTO%20E%20ENGENHARIA\02%20-%20CONV&#202;NIOS\CAIXA-%20VICINAIS\SPS-040%20-%20VALTER%20RONCAGLIA\Planilha%20M&#250;ltipla\2&#186;%20An&#225;lise\PM%203.06%20-%20SPS-040%20V2.xlsm" TargetMode="External"/><Relationship Id="rId1" Type="http://schemas.openxmlformats.org/officeDocument/2006/relationships/externalLinkPath" Target="/_PLANEJAMENTO%20E%20ENGENHARIA/02%20-%20CONV&#202;NIOS/CAIXA-%20VICINAIS/SPS-040%20-%20VALTER%20RONCAGLIA/Planilha%20M&#250;ltipla/2&#186;%20An&#225;lise/PM%203.06%20-%20SPS-040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O"/>
      <sheetName val="MENU"/>
      <sheetName val="DADOS"/>
      <sheetName val="BDI"/>
      <sheetName val="ORÇAMENTO"/>
      <sheetName val="EVENTOS"/>
      <sheetName val="CÁLCULO"/>
      <sheetName val="CRONOPLE"/>
      <sheetName val="CRONO"/>
      <sheetName val="QCI"/>
      <sheetName val="PLE"/>
      <sheetName val="BM"/>
      <sheetName val="RRE"/>
      <sheetName val="OFÍCIO"/>
      <sheetName val="PO-PLE"/>
      <sheetName val="CFF-PLE"/>
      <sheetName val="PO-BM"/>
      <sheetName val="CFF-BM"/>
    </sheetNames>
    <sheetDataSet>
      <sheetData sheetId="0"/>
      <sheetData sheetId="1">
        <row r="4">
          <cell r="J4" t="str">
            <v>PLE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>
        <row r="7">
          <cell r="F7" t="str">
            <v xml:space="preserve">1087131-71 </v>
          </cell>
        </row>
        <row r="8">
          <cell r="F8" t="str">
            <v xml:space="preserve">OGU n°943232/2023 </v>
          </cell>
        </row>
        <row r="16">
          <cell r="F16" t="str">
            <v>PAVIMENTAÇÃO E RECAPEAMENTO NA ESTRADA SPS-040</v>
          </cell>
        </row>
        <row r="17">
          <cell r="F17" t="str">
            <v>PAVIMENTAÇÃO E RECAPEAMENTO NA ESTRADA SPS-040</v>
          </cell>
        </row>
        <row r="38">
          <cell r="F38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B13" t="str">
            <v>Busca</v>
          </cell>
        </row>
        <row r="14">
          <cell r="B14" t="str">
            <v>Automático</v>
          </cell>
        </row>
        <row r="15">
          <cell r="B15" t="str">
            <v>TR$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E2480-55BF-4670-BCB5-09E1EB396938}">
  <sheetPr>
    <pageSetUpPr fitToPage="1"/>
  </sheetPr>
  <dimension ref="A1:N38"/>
  <sheetViews>
    <sheetView tabSelected="1" workbookViewId="0">
      <selection activeCell="N18" sqref="N18"/>
    </sheetView>
  </sheetViews>
  <sheetFormatPr defaultRowHeight="15" x14ac:dyDescent="0.25"/>
  <cols>
    <col min="1" max="1" width="2" customWidth="1"/>
    <col min="2" max="2" width="11.42578125" customWidth="1"/>
    <col min="3" max="3" width="2.42578125" customWidth="1"/>
    <col min="4" max="4" width="11.28515625" customWidth="1"/>
    <col min="5" max="5" width="22.7109375" customWidth="1"/>
    <col min="6" max="6" width="16.7109375" customWidth="1"/>
    <col min="7" max="7" width="11.5703125" customWidth="1"/>
    <col min="8" max="8" width="14.85546875" customWidth="1"/>
    <col min="9" max="9" width="18.5703125" customWidth="1"/>
    <col min="10" max="10" width="13.5703125" customWidth="1"/>
    <col min="11" max="11" width="20.42578125" customWidth="1"/>
    <col min="12" max="12" width="2" customWidth="1"/>
  </cols>
  <sheetData>
    <row r="1" spans="1:14" ht="6" customHeight="1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4" ht="24.75" customHeight="1" x14ac:dyDescent="0.4">
      <c r="A2" s="20"/>
      <c r="B2" s="55" t="s">
        <v>30</v>
      </c>
      <c r="C2" s="56"/>
      <c r="D2" s="56"/>
      <c r="E2" s="56"/>
      <c r="F2" s="56"/>
      <c r="G2" s="56"/>
      <c r="H2" s="56"/>
      <c r="I2" s="56"/>
      <c r="J2" s="56"/>
      <c r="K2" s="57"/>
      <c r="L2" s="27"/>
    </row>
    <row r="3" spans="1:14" ht="69" customHeight="1" thickBot="1" x14ac:dyDescent="0.3">
      <c r="A3" s="20"/>
      <c r="B3" s="37"/>
      <c r="C3" s="58" t="s">
        <v>31</v>
      </c>
      <c r="D3" s="58"/>
      <c r="E3" s="58"/>
      <c r="F3" s="70"/>
      <c r="G3" s="71"/>
      <c r="H3" s="59" t="s">
        <v>33</v>
      </c>
      <c r="I3" s="59"/>
      <c r="J3" s="59"/>
      <c r="K3" s="59"/>
      <c r="L3" s="27"/>
    </row>
    <row r="4" spans="1:14" ht="21" customHeight="1" x14ac:dyDescent="0.25">
      <c r="A4" s="20"/>
      <c r="B4" s="68" t="s">
        <v>25</v>
      </c>
      <c r="C4" s="68"/>
      <c r="D4" s="68"/>
      <c r="E4" s="16" t="s">
        <v>26</v>
      </c>
      <c r="F4" s="17" t="s">
        <v>27</v>
      </c>
      <c r="G4" s="18"/>
      <c r="H4" s="94" t="s">
        <v>28</v>
      </c>
      <c r="I4" s="94"/>
      <c r="J4" s="68" t="str">
        <f>IF(TIPOORCAMENTO="Licitado","NOME DA EMPRESA","DESCRIÇÃO DO LOTE")</f>
        <v>DESCRIÇÃO DO LOTE</v>
      </c>
      <c r="K4" s="68"/>
      <c r="L4" s="27"/>
    </row>
    <row r="5" spans="1:14" ht="33" customHeight="1" thickBot="1" x14ac:dyDescent="0.3">
      <c r="A5" s="20"/>
      <c r="B5" s="69" t="str">
        <f>Import.CR</f>
        <v xml:space="preserve">1087131-71 </v>
      </c>
      <c r="C5" s="69"/>
      <c r="D5" s="69"/>
      <c r="E5" s="45" t="str">
        <f>Import.TransfereGOV</f>
        <v xml:space="preserve">OGU n°943232/2023 </v>
      </c>
      <c r="F5" s="62" t="s">
        <v>29</v>
      </c>
      <c r="G5" s="62"/>
      <c r="H5" s="63" t="str">
        <f>Import.Apelido</f>
        <v>PAVIMENTAÇÃO E RECAPEAMENTO NA ESTRADA SPS-040</v>
      </c>
      <c r="I5" s="63"/>
      <c r="J5" s="63" t="str">
        <f>IF(TIPOORCAMENTO="Licitado",Import.empresa,Import.DescLote)</f>
        <v>PAVIMENTAÇÃO E RECAPEAMENTO NA ESTRADA SPS-040</v>
      </c>
      <c r="K5" s="63"/>
      <c r="L5" s="28"/>
      <c r="M5" s="5"/>
      <c r="N5" s="11"/>
    </row>
    <row r="6" spans="1:14" ht="15" customHeight="1" x14ac:dyDescent="0.25">
      <c r="A6" s="20"/>
      <c r="B6" s="64" t="s">
        <v>0</v>
      </c>
      <c r="C6" s="64" t="s">
        <v>1</v>
      </c>
      <c r="D6" s="64"/>
      <c r="E6" s="64"/>
      <c r="F6" s="66" t="s">
        <v>32</v>
      </c>
      <c r="G6" s="95" t="s">
        <v>4</v>
      </c>
      <c r="H6" s="52" t="s">
        <v>34</v>
      </c>
      <c r="I6" s="52" t="s">
        <v>34</v>
      </c>
      <c r="J6" s="52" t="s">
        <v>34</v>
      </c>
      <c r="K6" s="52" t="s">
        <v>34</v>
      </c>
      <c r="L6" s="27"/>
    </row>
    <row r="7" spans="1:14" ht="21.75" customHeight="1" x14ac:dyDescent="0.25">
      <c r="A7" s="20"/>
      <c r="B7" s="65"/>
      <c r="C7" s="65"/>
      <c r="D7" s="65"/>
      <c r="E7" s="65"/>
      <c r="F7" s="67"/>
      <c r="G7" s="96"/>
      <c r="H7" s="50">
        <v>1</v>
      </c>
      <c r="I7" s="51">
        <v>2</v>
      </c>
      <c r="J7" s="51">
        <v>3</v>
      </c>
      <c r="K7" s="51">
        <v>4</v>
      </c>
      <c r="L7" s="27"/>
    </row>
    <row r="8" spans="1:14" ht="15.75" customHeight="1" x14ac:dyDescent="0.25">
      <c r="A8" s="20"/>
      <c r="B8" s="72" t="s">
        <v>2</v>
      </c>
      <c r="C8" s="74" t="s">
        <v>3</v>
      </c>
      <c r="D8" s="74"/>
      <c r="E8" s="74"/>
      <c r="F8" s="98">
        <v>493013.34</v>
      </c>
      <c r="G8" s="97" t="s">
        <v>5</v>
      </c>
      <c r="H8" s="2">
        <v>5.1928131412454564E-3</v>
      </c>
      <c r="I8" s="2">
        <v>0.81882498191412723</v>
      </c>
      <c r="J8" s="2">
        <v>0.1635218238569662</v>
      </c>
      <c r="K8" s="2">
        <v>1.2460381087661059E-2</v>
      </c>
      <c r="L8" s="29"/>
    </row>
    <row r="9" spans="1:14" x14ac:dyDescent="0.25">
      <c r="A9" s="20"/>
      <c r="B9" s="61"/>
      <c r="C9" s="75"/>
      <c r="D9" s="75"/>
      <c r="E9" s="75"/>
      <c r="F9" s="99"/>
      <c r="G9" s="97"/>
      <c r="H9" s="6"/>
      <c r="I9" s="7"/>
      <c r="J9" s="7"/>
      <c r="K9" s="38"/>
      <c r="L9" s="29"/>
    </row>
    <row r="10" spans="1:14" ht="15.75" customHeight="1" x14ac:dyDescent="0.25">
      <c r="A10" s="20"/>
      <c r="B10" s="60" t="s">
        <v>6</v>
      </c>
      <c r="C10" s="73" t="s">
        <v>7</v>
      </c>
      <c r="D10" s="73"/>
      <c r="E10" s="73"/>
      <c r="F10" s="100">
        <v>3678.18</v>
      </c>
      <c r="G10" s="85" t="s">
        <v>5</v>
      </c>
      <c r="H10" s="1">
        <v>1</v>
      </c>
      <c r="I10" s="2">
        <v>0</v>
      </c>
      <c r="J10" s="2">
        <v>0</v>
      </c>
      <c r="K10" s="39">
        <v>0</v>
      </c>
      <c r="L10" s="27"/>
    </row>
    <row r="11" spans="1:14" x14ac:dyDescent="0.25">
      <c r="A11" s="20"/>
      <c r="B11" s="61"/>
      <c r="C11" s="73"/>
      <c r="D11" s="73"/>
      <c r="E11" s="73"/>
      <c r="F11" s="100"/>
      <c r="G11" s="97"/>
      <c r="H11" s="8"/>
      <c r="I11" s="7"/>
      <c r="J11" s="7"/>
      <c r="K11" s="38"/>
      <c r="L11" s="27"/>
    </row>
    <row r="12" spans="1:14" ht="15.75" customHeight="1" x14ac:dyDescent="0.25">
      <c r="A12" s="20"/>
      <c r="B12" s="60" t="s">
        <v>8</v>
      </c>
      <c r="C12" s="73" t="s">
        <v>9</v>
      </c>
      <c r="D12" s="73"/>
      <c r="E12" s="73"/>
      <c r="F12" s="100">
        <v>230776.72</v>
      </c>
      <c r="G12" s="85" t="s">
        <v>5</v>
      </c>
      <c r="H12" s="1">
        <v>0</v>
      </c>
      <c r="I12" s="2">
        <v>1</v>
      </c>
      <c r="J12" s="2">
        <v>0</v>
      </c>
      <c r="K12" s="39">
        <v>0</v>
      </c>
      <c r="L12" s="27"/>
    </row>
    <row r="13" spans="1:14" x14ac:dyDescent="0.25">
      <c r="A13" s="20"/>
      <c r="B13" s="61"/>
      <c r="C13" s="73"/>
      <c r="D13" s="73"/>
      <c r="E13" s="73"/>
      <c r="F13" s="100"/>
      <c r="G13" s="86"/>
      <c r="H13" s="3"/>
      <c r="I13" s="4"/>
      <c r="J13" s="4"/>
      <c r="K13" s="40"/>
      <c r="L13" s="27"/>
    </row>
    <row r="14" spans="1:14" x14ac:dyDescent="0.25">
      <c r="A14" s="20"/>
      <c r="B14" s="60" t="s">
        <v>10</v>
      </c>
      <c r="C14" s="73" t="s">
        <v>11</v>
      </c>
      <c r="D14" s="73"/>
      <c r="E14" s="73"/>
      <c r="F14" s="100">
        <v>359.34</v>
      </c>
      <c r="G14" s="85" t="s">
        <v>5</v>
      </c>
      <c r="H14" s="1">
        <v>0</v>
      </c>
      <c r="I14" s="2">
        <v>0</v>
      </c>
      <c r="J14" s="2">
        <v>0</v>
      </c>
      <c r="K14" s="39">
        <v>1</v>
      </c>
      <c r="L14" s="27"/>
    </row>
    <row r="15" spans="1:14" x14ac:dyDescent="0.25">
      <c r="A15" s="20"/>
      <c r="B15" s="61"/>
      <c r="C15" s="73"/>
      <c r="D15" s="73"/>
      <c r="E15" s="73"/>
      <c r="F15" s="100"/>
      <c r="G15" s="86"/>
      <c r="H15" s="3"/>
      <c r="I15" s="4"/>
      <c r="J15" s="4"/>
      <c r="K15" s="40"/>
      <c r="L15" s="27"/>
    </row>
    <row r="16" spans="1:14" ht="15.75" customHeight="1" x14ac:dyDescent="0.25">
      <c r="A16" s="20"/>
      <c r="B16" s="60" t="s">
        <v>12</v>
      </c>
      <c r="C16" s="73" t="s">
        <v>13</v>
      </c>
      <c r="D16" s="73"/>
      <c r="E16" s="73"/>
      <c r="F16" s="100">
        <v>171994.65</v>
      </c>
      <c r="G16" s="85" t="s">
        <v>5</v>
      </c>
      <c r="H16" s="1">
        <v>0</v>
      </c>
      <c r="I16" s="2">
        <v>1</v>
      </c>
      <c r="J16" s="2">
        <v>0</v>
      </c>
      <c r="K16" s="39">
        <v>0</v>
      </c>
      <c r="L16" s="27"/>
    </row>
    <row r="17" spans="1:12" x14ac:dyDescent="0.25">
      <c r="A17" s="20"/>
      <c r="B17" s="61"/>
      <c r="C17" s="73"/>
      <c r="D17" s="73"/>
      <c r="E17" s="73"/>
      <c r="F17" s="100"/>
      <c r="G17" s="86"/>
      <c r="H17" s="3"/>
      <c r="I17" s="4"/>
      <c r="J17" s="4"/>
      <c r="K17" s="40"/>
      <c r="L17" s="27"/>
    </row>
    <row r="18" spans="1:12" ht="15.75" customHeight="1" x14ac:dyDescent="0.25">
      <c r="A18" s="20"/>
      <c r="B18" s="60" t="s">
        <v>14</v>
      </c>
      <c r="C18" s="73" t="s">
        <v>15</v>
      </c>
      <c r="D18" s="73"/>
      <c r="E18" s="73"/>
      <c r="F18" s="100">
        <v>80434.66</v>
      </c>
      <c r="G18" s="85" t="s">
        <v>5</v>
      </c>
      <c r="H18" s="1">
        <v>0</v>
      </c>
      <c r="I18" s="2">
        <v>0</v>
      </c>
      <c r="J18" s="2">
        <v>1</v>
      </c>
      <c r="K18" s="39">
        <v>0</v>
      </c>
      <c r="L18" s="27"/>
    </row>
    <row r="19" spans="1:12" x14ac:dyDescent="0.25">
      <c r="A19" s="20"/>
      <c r="B19" s="61"/>
      <c r="C19" s="73"/>
      <c r="D19" s="73"/>
      <c r="E19" s="73"/>
      <c r="F19" s="100"/>
      <c r="G19" s="86"/>
      <c r="H19" s="3"/>
      <c r="I19" s="4"/>
      <c r="J19" s="4"/>
      <c r="K19" s="40"/>
      <c r="L19" s="27"/>
    </row>
    <row r="20" spans="1:12" ht="15.75" customHeight="1" x14ac:dyDescent="0.25">
      <c r="A20" s="20"/>
      <c r="B20" s="60" t="s">
        <v>16</v>
      </c>
      <c r="C20" s="73" t="s">
        <v>17</v>
      </c>
      <c r="D20" s="73"/>
      <c r="E20" s="73"/>
      <c r="F20" s="100">
        <v>5769.79</v>
      </c>
      <c r="G20" s="85" t="s">
        <v>5</v>
      </c>
      <c r="H20" s="1">
        <v>0</v>
      </c>
      <c r="I20" s="2">
        <v>0</v>
      </c>
      <c r="J20" s="2">
        <v>0</v>
      </c>
      <c r="K20" s="39">
        <v>1</v>
      </c>
      <c r="L20" s="27"/>
    </row>
    <row r="21" spans="1:12" x14ac:dyDescent="0.25">
      <c r="A21" s="20"/>
      <c r="B21" s="93"/>
      <c r="C21" s="73"/>
      <c r="D21" s="73"/>
      <c r="E21" s="73"/>
      <c r="F21" s="100"/>
      <c r="G21" s="86"/>
      <c r="H21" s="3"/>
      <c r="I21" s="4"/>
      <c r="J21" s="4"/>
      <c r="K21" s="40"/>
      <c r="L21" s="27"/>
    </row>
    <row r="22" spans="1:12" ht="9" customHeight="1" x14ac:dyDescent="0.25">
      <c r="A22" s="20"/>
      <c r="B22" s="41"/>
      <c r="C22" s="21"/>
      <c r="D22" s="21"/>
      <c r="E22" s="22"/>
      <c r="F22" s="23"/>
      <c r="G22" s="13"/>
      <c r="H22" s="9"/>
      <c r="I22" s="9"/>
      <c r="J22" s="9"/>
      <c r="K22" s="42"/>
      <c r="L22" s="27"/>
    </row>
    <row r="23" spans="1:12" x14ac:dyDescent="0.25">
      <c r="A23" s="20"/>
      <c r="B23" s="87" t="s">
        <v>39</v>
      </c>
      <c r="C23" s="88"/>
      <c r="D23" s="89"/>
      <c r="E23" s="76" t="s">
        <v>18</v>
      </c>
      <c r="F23" s="77"/>
      <c r="G23" s="14" t="s">
        <v>20</v>
      </c>
      <c r="H23" s="15">
        <v>7.4606094837109272E-3</v>
      </c>
      <c r="I23" s="15">
        <v>0.8169583605993298</v>
      </c>
      <c r="J23" s="15">
        <v>0.16314905393837822</v>
      </c>
      <c r="K23" s="15">
        <v>1.2431975978581025E-2</v>
      </c>
      <c r="L23" s="27"/>
    </row>
    <row r="24" spans="1:12" x14ac:dyDescent="0.25">
      <c r="A24" s="20"/>
      <c r="B24" s="90"/>
      <c r="C24" s="91"/>
      <c r="D24" s="92"/>
      <c r="E24" s="78"/>
      <c r="F24" s="79"/>
      <c r="G24" s="12" t="s">
        <v>21</v>
      </c>
      <c r="H24" s="47">
        <v>1781.22</v>
      </c>
      <c r="I24" s="47">
        <v>195048.81</v>
      </c>
      <c r="J24" s="47">
        <v>38951.839999999997</v>
      </c>
      <c r="K24" s="47">
        <v>2968.1300000000047</v>
      </c>
      <c r="L24" s="27"/>
    </row>
    <row r="25" spans="1:12" x14ac:dyDescent="0.25">
      <c r="A25" s="20"/>
      <c r="B25" s="10"/>
      <c r="C25" s="19"/>
      <c r="D25" s="19"/>
      <c r="E25" s="78"/>
      <c r="F25" s="79"/>
      <c r="G25" s="14" t="s">
        <v>22</v>
      </c>
      <c r="H25" s="46">
        <v>1896.96</v>
      </c>
      <c r="I25" s="46">
        <v>207722.56</v>
      </c>
      <c r="J25" s="46">
        <v>41482.820000000007</v>
      </c>
      <c r="K25" s="46">
        <v>3161</v>
      </c>
      <c r="L25" s="27"/>
    </row>
    <row r="26" spans="1:12" x14ac:dyDescent="0.25">
      <c r="A26" s="20"/>
      <c r="B26" s="37"/>
      <c r="C26" s="19"/>
      <c r="D26" s="19"/>
      <c r="E26" s="78"/>
      <c r="F26" s="79"/>
      <c r="G26" s="12" t="s">
        <v>23</v>
      </c>
      <c r="H26" s="48">
        <v>0</v>
      </c>
      <c r="I26" s="48">
        <v>0</v>
      </c>
      <c r="J26" s="48">
        <v>0</v>
      </c>
      <c r="K26" s="48">
        <v>0</v>
      </c>
      <c r="L26" s="27"/>
    </row>
    <row r="27" spans="1:12" x14ac:dyDescent="0.25">
      <c r="A27" s="20"/>
      <c r="B27" s="37"/>
      <c r="C27" s="19"/>
      <c r="D27" s="19"/>
      <c r="E27" s="80"/>
      <c r="F27" s="81"/>
      <c r="G27" s="14" t="s">
        <v>24</v>
      </c>
      <c r="H27" s="46">
        <v>3678.18</v>
      </c>
      <c r="I27" s="46">
        <v>402771.37</v>
      </c>
      <c r="J27" s="46">
        <v>80434.660000000033</v>
      </c>
      <c r="K27" s="46">
        <v>6129.1300000000047</v>
      </c>
      <c r="L27" s="27"/>
    </row>
    <row r="28" spans="1:12" ht="7.5" customHeight="1" x14ac:dyDescent="0.25">
      <c r="A28" s="20"/>
      <c r="B28" s="37"/>
      <c r="C28" s="19"/>
      <c r="D28" s="19"/>
      <c r="E28" s="82"/>
      <c r="F28" s="83"/>
      <c r="G28" s="83"/>
      <c r="H28" s="83"/>
      <c r="I28" s="83"/>
      <c r="J28" s="83"/>
      <c r="K28" s="84"/>
      <c r="L28" s="27"/>
    </row>
    <row r="29" spans="1:12" x14ac:dyDescent="0.25">
      <c r="A29" s="20"/>
      <c r="B29" s="37"/>
      <c r="C29" s="19"/>
      <c r="D29" s="19"/>
      <c r="E29" s="76" t="s">
        <v>19</v>
      </c>
      <c r="F29" s="77"/>
      <c r="G29" s="14" t="s">
        <v>20</v>
      </c>
      <c r="H29" s="15">
        <v>7.4999999999999997E-3</v>
      </c>
      <c r="I29" s="15">
        <v>0.82440000000000002</v>
      </c>
      <c r="J29" s="15">
        <v>0.98760000000000003</v>
      </c>
      <c r="K29" s="15">
        <v>1</v>
      </c>
      <c r="L29" s="27"/>
    </row>
    <row r="30" spans="1:12" x14ac:dyDescent="0.25">
      <c r="A30" s="20"/>
      <c r="B30" s="37"/>
      <c r="C30" s="19"/>
      <c r="D30" s="19"/>
      <c r="E30" s="78"/>
      <c r="F30" s="79"/>
      <c r="G30" s="12" t="s">
        <v>21</v>
      </c>
      <c r="H30" s="47">
        <v>1781.22</v>
      </c>
      <c r="I30" s="47">
        <v>196830.03</v>
      </c>
      <c r="J30" s="47">
        <v>235781.87</v>
      </c>
      <c r="K30" s="47">
        <v>238750</v>
      </c>
      <c r="L30" s="27"/>
    </row>
    <row r="31" spans="1:12" x14ac:dyDescent="0.25">
      <c r="A31" s="20"/>
      <c r="B31" s="37"/>
      <c r="C31" s="19"/>
      <c r="D31" s="19"/>
      <c r="E31" s="78"/>
      <c r="F31" s="79"/>
      <c r="G31" s="14" t="s">
        <v>22</v>
      </c>
      <c r="H31" s="46">
        <v>1896.9594857640159</v>
      </c>
      <c r="I31" s="46">
        <v>209619.52089267402</v>
      </c>
      <c r="J31" s="46">
        <v>251102.3442648862</v>
      </c>
      <c r="K31" s="46">
        <v>254263.33999999997</v>
      </c>
      <c r="L31" s="27"/>
    </row>
    <row r="32" spans="1:12" x14ac:dyDescent="0.25">
      <c r="A32" s="20"/>
      <c r="B32" s="37"/>
      <c r="C32" s="19"/>
      <c r="D32" s="19"/>
      <c r="E32" s="78"/>
      <c r="F32" s="79"/>
      <c r="G32" s="12" t="s">
        <v>23</v>
      </c>
      <c r="H32" s="48">
        <v>0</v>
      </c>
      <c r="I32" s="48">
        <v>0</v>
      </c>
      <c r="J32" s="48">
        <v>0</v>
      </c>
      <c r="K32" s="48">
        <v>0</v>
      </c>
      <c r="L32" s="27"/>
    </row>
    <row r="33" spans="1:12" x14ac:dyDescent="0.25">
      <c r="A33" s="20"/>
      <c r="B33" s="43"/>
      <c r="C33" s="44"/>
      <c r="D33" s="44"/>
      <c r="E33" s="80"/>
      <c r="F33" s="81"/>
      <c r="G33" s="14" t="s">
        <v>24</v>
      </c>
      <c r="H33" s="46">
        <v>3678.18</v>
      </c>
      <c r="I33" s="46">
        <v>406449.55</v>
      </c>
      <c r="J33" s="46">
        <v>486884.20999999996</v>
      </c>
      <c r="K33" s="49">
        <v>493013.33999999997</v>
      </c>
      <c r="L33" s="27"/>
    </row>
    <row r="34" spans="1:12" ht="60" customHeight="1" x14ac:dyDescent="0.25">
      <c r="A34" s="20"/>
      <c r="B34" t="s">
        <v>36</v>
      </c>
      <c r="C34" s="31"/>
      <c r="G34" t="s">
        <v>45</v>
      </c>
      <c r="J34" t="s">
        <v>42</v>
      </c>
      <c r="L34" s="27"/>
    </row>
    <row r="35" spans="1:12" x14ac:dyDescent="0.25">
      <c r="A35" s="20"/>
      <c r="B35" s="30" t="s">
        <v>37</v>
      </c>
      <c r="C35" s="31"/>
      <c r="G35" s="30" t="s">
        <v>40</v>
      </c>
      <c r="J35" s="53" t="s">
        <v>43</v>
      </c>
      <c r="K35" s="53"/>
      <c r="L35" s="27"/>
    </row>
    <row r="36" spans="1:12" x14ac:dyDescent="0.25">
      <c r="A36" s="20"/>
      <c r="B36" s="31" t="s">
        <v>35</v>
      </c>
      <c r="G36" s="31" t="s">
        <v>41</v>
      </c>
      <c r="I36" s="30"/>
      <c r="J36" s="54" t="s">
        <v>44</v>
      </c>
      <c r="K36" s="54"/>
      <c r="L36" s="27"/>
    </row>
    <row r="37" spans="1:12" x14ac:dyDescent="0.25">
      <c r="A37" s="20"/>
      <c r="B37" s="32" t="s">
        <v>38</v>
      </c>
      <c r="G37" s="32"/>
      <c r="I37" s="31"/>
      <c r="J37" s="32"/>
      <c r="L37" s="27"/>
    </row>
    <row r="38" spans="1:12" ht="6" customHeight="1" thickBot="1" x14ac:dyDescent="0.3">
      <c r="A38" s="33"/>
      <c r="B38" s="34"/>
      <c r="C38" s="34"/>
      <c r="D38" s="34"/>
      <c r="E38" s="34"/>
      <c r="F38" s="34"/>
      <c r="G38" s="34"/>
      <c r="H38" s="34"/>
      <c r="I38" s="35"/>
      <c r="J38" s="34"/>
      <c r="K38" s="34"/>
      <c r="L38" s="36"/>
    </row>
  </sheetData>
  <mergeCells count="49">
    <mergeCell ref="H4:I4"/>
    <mergeCell ref="J4:K4"/>
    <mergeCell ref="J5:K5"/>
    <mergeCell ref="G12:G13"/>
    <mergeCell ref="G14:G15"/>
    <mergeCell ref="G6:G7"/>
    <mergeCell ref="G8:G9"/>
    <mergeCell ref="G10:G11"/>
    <mergeCell ref="B10:B11"/>
    <mergeCell ref="B12:B13"/>
    <mergeCell ref="F12:F13"/>
    <mergeCell ref="C12:E13"/>
    <mergeCell ref="B23:D24"/>
    <mergeCell ref="B18:B19"/>
    <mergeCell ref="B20:B21"/>
    <mergeCell ref="C14:E15"/>
    <mergeCell ref="C16:E17"/>
    <mergeCell ref="C18:E19"/>
    <mergeCell ref="C20:E21"/>
    <mergeCell ref="F14:F15"/>
    <mergeCell ref="F16:F17"/>
    <mergeCell ref="F18:F19"/>
    <mergeCell ref="F20:F21"/>
    <mergeCell ref="E29:F33"/>
    <mergeCell ref="E28:K28"/>
    <mergeCell ref="G16:G17"/>
    <mergeCell ref="G18:G19"/>
    <mergeCell ref="G20:G21"/>
    <mergeCell ref="C10:E11"/>
    <mergeCell ref="F10:F11"/>
    <mergeCell ref="C8:E9"/>
    <mergeCell ref="F8:F9"/>
    <mergeCell ref="E23:F27"/>
    <mergeCell ref="J35:K35"/>
    <mergeCell ref="J36:K36"/>
    <mergeCell ref="B2:K2"/>
    <mergeCell ref="C3:E3"/>
    <mergeCell ref="H3:K3"/>
    <mergeCell ref="B14:B15"/>
    <mergeCell ref="B16:B17"/>
    <mergeCell ref="F5:G5"/>
    <mergeCell ref="H5:I5"/>
    <mergeCell ref="C6:E7"/>
    <mergeCell ref="B6:B7"/>
    <mergeCell ref="F6:F7"/>
    <mergeCell ref="B4:D4"/>
    <mergeCell ref="B5:D5"/>
    <mergeCell ref="F3:G3"/>
    <mergeCell ref="B8:B9"/>
  </mergeCells>
  <conditionalFormatting sqref="B8:C8 F8 B10:C10 F10 B12:C12 F12 B14:C14 F14 B16:C16 F16 B18:C18 F18 B20:C20 F20">
    <cfRule type="expression" dxfId="10" priority="41" stopIfTrue="1">
      <formula>#REF!=2</formula>
    </cfRule>
    <cfRule type="expression" dxfId="9" priority="42" stopIfTrue="1">
      <formula>AND(#REF!=1,#REF!&lt;&gt;"")</formula>
    </cfRule>
  </conditionalFormatting>
  <conditionalFormatting sqref="H8:K12">
    <cfRule type="expression" dxfId="8" priority="9" stopIfTrue="1">
      <formula>H8&lt;&gt;0</formula>
    </cfRule>
  </conditionalFormatting>
  <conditionalFormatting sqref="H13:K13 H15:K15 H17:K17">
    <cfRule type="expression" dxfId="7" priority="28" stopIfTrue="1">
      <formula>AND(ISNUMBER($H12),$H12&lt;&gt;0)</formula>
    </cfRule>
  </conditionalFormatting>
  <conditionalFormatting sqref="H14:K14 H16:K16 H18:K18">
    <cfRule type="expression" dxfId="6" priority="23" stopIfTrue="1">
      <formula>H14&lt;&gt;0</formula>
    </cfRule>
  </conditionalFormatting>
  <conditionalFormatting sqref="H19:K19">
    <cfRule type="expression" dxfId="5" priority="22" stopIfTrue="1">
      <formula>AND(ISNUMBER($H18),$H18&lt;&gt;0)</formula>
    </cfRule>
  </conditionalFormatting>
  <conditionalFormatting sqref="H20:K20">
    <cfRule type="expression" dxfId="4" priority="17" stopIfTrue="1">
      <formula>H20&lt;&gt;0</formula>
    </cfRule>
  </conditionalFormatting>
  <conditionalFormatting sqref="H21:K21">
    <cfRule type="expression" dxfId="3" priority="16" stopIfTrue="1">
      <formula>AND(ISNUMBER($H20),$H20&lt;&gt;0)</formula>
    </cfRule>
  </conditionalFormatting>
  <conditionalFormatting sqref="J4:J5 L5:N5">
    <cfRule type="expression" dxfId="2" priority="10" stopIfTrue="1">
      <formula>QCI.ExisteManual</formula>
    </cfRule>
  </conditionalFormatting>
  <dataValidations disablePrompts="1" count="3">
    <dataValidation type="decimal" allowBlank="1" showErrorMessage="1" error="Porcentagem Acumulada &gt; 100%." sqref="H13:K13 H15:K15 H17:K17 H19:K19 H21:K21" xr:uid="{5BBC843F-53A4-4B87-BB91-5A2156FA54C4}">
      <formula1>0</formula1>
      <formula2>CRONO.MaxParc</formula2>
    </dataValidation>
    <dataValidation type="whole" operator="greaterThan" allowBlank="1" showErrorMessage="1" sqref="H7" xr:uid="{7EEDDAFD-F58F-499F-ABE9-0C5086F28E2D}">
      <formula1>0</formula1>
      <formula2>0</formula2>
    </dataValidation>
    <dataValidation allowBlank="1" showInputMessage="1" showErrorMessage="1" prompt="Preencha na célula de baixo. Se o acompanhamento for PLE, preencha no botão PREENCHIMENTO POR EVENTOS, acima." sqref="H20:K20 H14:K14 H16:K16 H18:K18 H8:K12" xr:uid="{F4DE7BB1-BC07-40B2-8D76-5EE88DD80D39}"/>
  </dataValidations>
  <pageMargins left="0.511811024" right="0.511811024" top="0.78740157499999996" bottom="0.78740157499999996" header="0.31496062000000002" footer="0.31496062000000002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Lessa de Araujo</dc:creator>
  <cp:lastModifiedBy>Lucas Lessa de Araujo</cp:lastModifiedBy>
  <cp:lastPrinted>2025-07-22T13:40:48Z</cp:lastPrinted>
  <dcterms:created xsi:type="dcterms:W3CDTF">2024-09-02T14:34:54Z</dcterms:created>
  <dcterms:modified xsi:type="dcterms:W3CDTF">2025-07-22T13:55:01Z</dcterms:modified>
</cp:coreProperties>
</file>